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<sst xmlns="http://schemas.openxmlformats.org/spreadsheetml/2006/main" count="165" uniqueCount="33">
  <si>
    <t>Обозначение</t>
  </si>
  <si>
    <t>Размер</t>
  </si>
  <si>
    <t>безНДС</t>
  </si>
  <si>
    <t>с НДС</t>
  </si>
  <si>
    <t>Цена за 1рулон</t>
  </si>
  <si>
    <t>рулона кв.м</t>
  </si>
  <si>
    <t>Площадь</t>
  </si>
  <si>
    <t>рулона кг</t>
  </si>
  <si>
    <t xml:space="preserve">Вес </t>
  </si>
  <si>
    <t>ОКВ</t>
  </si>
  <si>
    <t>18500х610х6</t>
  </si>
  <si>
    <t>14640х610х13</t>
  </si>
  <si>
    <t xml:space="preserve">  9760х610х19</t>
  </si>
  <si>
    <t xml:space="preserve">  7320х610х25</t>
  </si>
  <si>
    <t xml:space="preserve">  4880х610х38</t>
  </si>
  <si>
    <t xml:space="preserve">  3660х610х50</t>
  </si>
  <si>
    <t xml:space="preserve">Объем </t>
  </si>
  <si>
    <t>рулона</t>
  </si>
  <si>
    <t>с температурой применения 1260 град С</t>
  </si>
  <si>
    <t>с температурой применения 1425 град С</t>
  </si>
  <si>
    <t>ЗАО "КЭМП"</t>
  </si>
  <si>
    <t>тел\факс (495)-411-99-81</t>
  </si>
  <si>
    <t>www.keemp.ru</t>
  </si>
  <si>
    <t>info@keemp.ru</t>
  </si>
  <si>
    <t>При покупке свыше 10 рулонов скидка 10%</t>
  </si>
  <si>
    <t>Стекловолокно огнеупорное керамическое волокно Ceraterm Blanket 1260/1425 в рулонах</t>
  </si>
  <si>
    <t>СТО  05802307-1-012-2022</t>
  </si>
  <si>
    <t>Ceraterm Blanket 64 кг\куб.м</t>
  </si>
  <si>
    <t>Ceraterm Blanket 96кг\куб.м</t>
  </si>
  <si>
    <t>Ceraterm Blanket 128 кг\куб.м</t>
  </si>
  <si>
    <t>Ceraterm Blanket 160кг\куб.м</t>
  </si>
  <si>
    <t>Ceraterm Blanket 160 кг\куб.м</t>
  </si>
  <si>
    <r>
      <t xml:space="preserve">             </t>
    </r>
    <r>
      <rPr>
        <b/>
        <i/>
        <sz val="14"/>
        <rFont val="Arial Cyr"/>
        <family val="0"/>
      </rPr>
      <t xml:space="preserve">Прайс-лист  с 01.01.2024 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</si>
</sst>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&quot;р.&quot;"/>
    <numFmt numFmtId="174" formatCode="#,##0.000&quot;р.&quot;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sz val="10"/>
      <color indexed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3" fontId="0" fillId="0" borderId="10" xfId="0" applyNumberFormat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3" xfId="0" applyNumberFormat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5" fillId="0" borderId="0" xfId="42" applyAlignment="1" applyProtection="1">
      <alignment/>
      <protection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172" fontId="0" fillId="0" borderId="24" xfId="0" applyNumberFormat="1" applyBorder="1" applyAlignment="1">
      <alignment/>
    </xf>
    <xf numFmtId="173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Border="1" applyAlignment="1">
      <alignment/>
    </xf>
    <xf numFmtId="173" fontId="0" fillId="0" borderId="15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emp.ru/" TargetMode="External" /><Relationship Id="rId2" Type="http://schemas.openxmlformats.org/officeDocument/2006/relationships/hyperlink" Target="mailto:info@keemp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145" zoomScaleNormal="145" zoomScalePageLayoutView="0" workbookViewId="0" topLeftCell="A1">
      <selection activeCell="B6" sqref="B6"/>
    </sheetView>
  </sheetViews>
  <sheetFormatPr defaultColWidth="9.00390625" defaultRowHeight="12.75"/>
  <cols>
    <col min="1" max="1" width="5.375" style="0" customWidth="1"/>
    <col min="2" max="2" width="29.00390625" style="0" customWidth="1"/>
    <col min="3" max="3" width="14.625" style="0" customWidth="1"/>
    <col min="4" max="4" width="11.625" style="0" customWidth="1"/>
    <col min="5" max="5" width="11.875" style="0" customWidth="1"/>
    <col min="6" max="6" width="8.875" style="0" customWidth="1"/>
    <col min="7" max="7" width="11.00390625" style="0" customWidth="1"/>
    <col min="8" max="8" width="7.625" style="0" customWidth="1"/>
  </cols>
  <sheetData>
    <row r="1" ht="12.75">
      <c r="D1" s="4" t="s">
        <v>20</v>
      </c>
    </row>
    <row r="2" ht="12.75">
      <c r="D2" s="4" t="s">
        <v>21</v>
      </c>
    </row>
    <row r="3" ht="12.75">
      <c r="D3" s="36" t="s">
        <v>22</v>
      </c>
    </row>
    <row r="4" ht="12.75">
      <c r="D4" s="36" t="s">
        <v>23</v>
      </c>
    </row>
    <row r="6" ht="18.75">
      <c r="C6" s="37" t="s">
        <v>32</v>
      </c>
    </row>
    <row r="7" ht="14.25">
      <c r="C7" s="37"/>
    </row>
    <row r="8" ht="12.75">
      <c r="A8" s="4" t="s">
        <v>24</v>
      </c>
    </row>
    <row r="9" ht="12.75">
      <c r="A9" s="4"/>
    </row>
    <row r="10" spans="1:2" ht="12.75">
      <c r="A10" s="5" t="s">
        <v>25</v>
      </c>
      <c r="B10" s="4"/>
    </row>
    <row r="11" spans="1:2" ht="12.75">
      <c r="A11" s="5" t="s">
        <v>26</v>
      </c>
      <c r="B11" s="4"/>
    </row>
    <row r="12" ht="13.5" thickBot="1"/>
    <row r="13" spans="1:8" ht="12.75">
      <c r="A13" s="7"/>
      <c r="B13" s="8" t="s">
        <v>0</v>
      </c>
      <c r="C13" s="11" t="s">
        <v>1</v>
      </c>
      <c r="D13" s="7" t="s">
        <v>4</v>
      </c>
      <c r="E13" s="8"/>
      <c r="F13" s="11" t="s">
        <v>8</v>
      </c>
      <c r="G13" s="11" t="s">
        <v>6</v>
      </c>
      <c r="H13" s="11" t="s">
        <v>16</v>
      </c>
    </row>
    <row r="14" spans="1:8" ht="13.5" thickBot="1">
      <c r="A14" s="9"/>
      <c r="B14" s="10"/>
      <c r="C14" s="12"/>
      <c r="D14" s="9" t="s">
        <v>2</v>
      </c>
      <c r="E14" s="10" t="s">
        <v>3</v>
      </c>
      <c r="F14" s="12" t="s">
        <v>7</v>
      </c>
      <c r="G14" s="12" t="s">
        <v>5</v>
      </c>
      <c r="H14" s="12" t="s">
        <v>17</v>
      </c>
    </row>
    <row r="15" spans="2:3" ht="13.5" thickBot="1">
      <c r="B15" s="6" t="s">
        <v>18</v>
      </c>
      <c r="C15" s="6"/>
    </row>
    <row r="16" spans="1:8" ht="12.75">
      <c r="A16" s="7" t="s">
        <v>9</v>
      </c>
      <c r="B16" s="8" t="s">
        <v>27</v>
      </c>
      <c r="C16" s="45" t="s">
        <v>10</v>
      </c>
      <c r="D16" s="15"/>
      <c r="E16" s="27">
        <f>D16*1.18</f>
        <v>0</v>
      </c>
      <c r="F16" s="18">
        <f aca="true" t="shared" si="0" ref="F16:F21">H16*64</f>
        <v>4.33344</v>
      </c>
      <c r="G16" s="21">
        <v>11.285</v>
      </c>
      <c r="H16" s="21">
        <f>G16*0.006</f>
        <v>0.06771</v>
      </c>
    </row>
    <row r="17" spans="1:8" ht="12.75">
      <c r="A17" s="13" t="s">
        <v>9</v>
      </c>
      <c r="B17" s="14" t="s">
        <v>27</v>
      </c>
      <c r="C17" s="46" t="s">
        <v>11</v>
      </c>
      <c r="D17" s="16">
        <v>4200</v>
      </c>
      <c r="E17" s="28">
        <f>D17*1.2</f>
        <v>5040</v>
      </c>
      <c r="F17" s="19">
        <f t="shared" si="0"/>
        <v>7.407296</v>
      </c>
      <c r="G17" s="22">
        <v>8.903</v>
      </c>
      <c r="H17" s="22">
        <f>G17*0.013</f>
        <v>0.115739</v>
      </c>
    </row>
    <row r="18" spans="1:8" ht="12.75">
      <c r="A18" s="13" t="s">
        <v>9</v>
      </c>
      <c r="B18" s="14" t="s">
        <v>27</v>
      </c>
      <c r="C18" s="46" t="s">
        <v>12</v>
      </c>
      <c r="D18" s="16">
        <v>4200</v>
      </c>
      <c r="E18" s="28">
        <f>D18*1.2</f>
        <v>5040</v>
      </c>
      <c r="F18" s="19">
        <f t="shared" si="0"/>
        <v>7.240063999999999</v>
      </c>
      <c r="G18" s="22">
        <v>5.954</v>
      </c>
      <c r="H18" s="22">
        <f>G18*0.019</f>
        <v>0.11312599999999999</v>
      </c>
    </row>
    <row r="19" spans="1:8" ht="12.75">
      <c r="A19" s="13" t="s">
        <v>9</v>
      </c>
      <c r="B19" s="14" t="s">
        <v>27</v>
      </c>
      <c r="C19" s="46" t="s">
        <v>13</v>
      </c>
      <c r="D19" s="16">
        <v>3050</v>
      </c>
      <c r="E19" s="28">
        <f>D19*1.2</f>
        <v>3660</v>
      </c>
      <c r="F19" s="19">
        <f t="shared" si="0"/>
        <v>7.144</v>
      </c>
      <c r="G19" s="22">
        <v>4.465</v>
      </c>
      <c r="H19" s="22">
        <f>G19*0.025</f>
        <v>0.111625</v>
      </c>
    </row>
    <row r="20" spans="1:8" ht="12.75">
      <c r="A20" s="13" t="s">
        <v>9</v>
      </c>
      <c r="B20" s="14" t="s">
        <v>27</v>
      </c>
      <c r="C20" s="46" t="s">
        <v>14</v>
      </c>
      <c r="D20" s="16">
        <v>3050</v>
      </c>
      <c r="E20" s="28">
        <f>D20*1.2</f>
        <v>3660</v>
      </c>
      <c r="F20" s="19">
        <f t="shared" si="0"/>
        <v>7.240063999999999</v>
      </c>
      <c r="G20" s="22">
        <v>2.977</v>
      </c>
      <c r="H20" s="22">
        <f>G20*0.038</f>
        <v>0.11312599999999999</v>
      </c>
    </row>
    <row r="21" spans="1:8" ht="13.5" thickBot="1">
      <c r="A21" s="9" t="s">
        <v>9</v>
      </c>
      <c r="B21" s="10" t="s">
        <v>27</v>
      </c>
      <c r="C21" s="47" t="s">
        <v>15</v>
      </c>
      <c r="D21" s="17">
        <v>3200</v>
      </c>
      <c r="E21" s="29">
        <f>D21*1.2</f>
        <v>3840</v>
      </c>
      <c r="F21" s="20">
        <f t="shared" si="0"/>
        <v>7.145600000000001</v>
      </c>
      <c r="G21" s="23">
        <v>2.233</v>
      </c>
      <c r="H21" s="23">
        <f>G21*0.05</f>
        <v>0.11165000000000001</v>
      </c>
    </row>
    <row r="22" spans="3:8" ht="13.5" thickBot="1">
      <c r="C22" s="48"/>
      <c r="D22" s="2"/>
      <c r="E22" s="2"/>
      <c r="F22" s="3"/>
      <c r="G22" s="1"/>
      <c r="H22" s="1"/>
    </row>
    <row r="23" spans="1:8" ht="12.75">
      <c r="A23" s="7" t="s">
        <v>9</v>
      </c>
      <c r="B23" s="8" t="s">
        <v>28</v>
      </c>
      <c r="C23" s="45" t="s">
        <v>10</v>
      </c>
      <c r="D23" s="15">
        <v>4575</v>
      </c>
      <c r="E23" s="27">
        <f aca="true" t="shared" si="1" ref="E23:E28">D23*1.2</f>
        <v>5490</v>
      </c>
      <c r="F23" s="18">
        <f aca="true" t="shared" si="2" ref="F23:F28">H23*96</f>
        <v>6.500160000000001</v>
      </c>
      <c r="G23" s="21">
        <v>11.285</v>
      </c>
      <c r="H23" s="21">
        <f>G23*0.006</f>
        <v>0.06771</v>
      </c>
    </row>
    <row r="24" spans="1:8" ht="12.75">
      <c r="A24" s="13" t="s">
        <v>9</v>
      </c>
      <c r="B24" s="14" t="s">
        <v>28</v>
      </c>
      <c r="C24" s="46" t="s">
        <v>11</v>
      </c>
      <c r="D24" s="16">
        <v>4275</v>
      </c>
      <c r="E24" s="28">
        <f t="shared" si="1"/>
        <v>5130</v>
      </c>
      <c r="F24" s="19">
        <f t="shared" si="2"/>
        <v>11.110944</v>
      </c>
      <c r="G24" s="22">
        <v>8.903</v>
      </c>
      <c r="H24" s="22">
        <f>G24*0.013</f>
        <v>0.115739</v>
      </c>
    </row>
    <row r="25" spans="1:8" ht="12.75">
      <c r="A25" s="13" t="s">
        <v>9</v>
      </c>
      <c r="B25" s="14" t="s">
        <v>28</v>
      </c>
      <c r="C25" s="46" t="s">
        <v>12</v>
      </c>
      <c r="D25" s="16">
        <v>4275</v>
      </c>
      <c r="E25" s="28">
        <f t="shared" si="1"/>
        <v>5130</v>
      </c>
      <c r="F25" s="19">
        <f t="shared" si="2"/>
        <v>10.860095999999999</v>
      </c>
      <c r="G25" s="22">
        <v>5.954</v>
      </c>
      <c r="H25" s="22">
        <f>G25*0.019</f>
        <v>0.11312599999999999</v>
      </c>
    </row>
    <row r="26" spans="1:8" ht="12.75">
      <c r="A26" s="13" t="s">
        <v>9</v>
      </c>
      <c r="B26" s="14" t="s">
        <v>28</v>
      </c>
      <c r="C26" s="46" t="s">
        <v>13</v>
      </c>
      <c r="D26" s="16">
        <v>4275</v>
      </c>
      <c r="E26" s="28">
        <f t="shared" si="1"/>
        <v>5130</v>
      </c>
      <c r="F26" s="19">
        <f t="shared" si="2"/>
        <v>10.716000000000001</v>
      </c>
      <c r="G26" s="22">
        <v>4.465</v>
      </c>
      <c r="H26" s="22">
        <f>G26*0.025</f>
        <v>0.111625</v>
      </c>
    </row>
    <row r="27" spans="1:8" ht="12.75">
      <c r="A27" s="13" t="s">
        <v>9</v>
      </c>
      <c r="B27" s="14" t="s">
        <v>28</v>
      </c>
      <c r="C27" s="46" t="s">
        <v>14</v>
      </c>
      <c r="D27" s="16">
        <v>4275</v>
      </c>
      <c r="E27" s="28">
        <f t="shared" si="1"/>
        <v>5130</v>
      </c>
      <c r="F27" s="19">
        <f t="shared" si="2"/>
        <v>10.860095999999999</v>
      </c>
      <c r="G27" s="22">
        <v>2.977</v>
      </c>
      <c r="H27" s="22">
        <f>G27*0.038</f>
        <v>0.11312599999999999</v>
      </c>
    </row>
    <row r="28" spans="1:8" ht="13.5" thickBot="1">
      <c r="A28" s="9" t="s">
        <v>9</v>
      </c>
      <c r="B28" s="10" t="s">
        <v>28</v>
      </c>
      <c r="C28" s="47" t="s">
        <v>15</v>
      </c>
      <c r="D28" s="17">
        <v>4575</v>
      </c>
      <c r="E28" s="29">
        <f t="shared" si="1"/>
        <v>5490</v>
      </c>
      <c r="F28" s="20">
        <f t="shared" si="2"/>
        <v>10.7184</v>
      </c>
      <c r="G28" s="23">
        <v>2.233</v>
      </c>
      <c r="H28" s="23">
        <f>G28*0.05</f>
        <v>0.11165000000000001</v>
      </c>
    </row>
    <row r="29" spans="3:8" ht="13.5" thickBot="1">
      <c r="C29" s="48"/>
      <c r="D29" s="2"/>
      <c r="E29" s="2"/>
      <c r="F29" s="3"/>
      <c r="G29" s="1"/>
      <c r="H29" s="1"/>
    </row>
    <row r="30" spans="1:8" ht="12.75">
      <c r="A30" s="7" t="s">
        <v>9</v>
      </c>
      <c r="B30" s="8" t="s">
        <v>29</v>
      </c>
      <c r="C30" s="45" t="s">
        <v>10</v>
      </c>
      <c r="D30" s="15">
        <v>5850</v>
      </c>
      <c r="E30" s="27">
        <f aca="true" t="shared" si="3" ref="E30:E35">D30*1.2</f>
        <v>7020</v>
      </c>
      <c r="F30" s="18">
        <f aca="true" t="shared" si="4" ref="F30:F35">H30*128</f>
        <v>8.66688</v>
      </c>
      <c r="G30" s="21">
        <v>11.285</v>
      </c>
      <c r="H30" s="21">
        <f>G30*0.006</f>
        <v>0.06771</v>
      </c>
    </row>
    <row r="31" spans="1:8" ht="12.75">
      <c r="A31" s="13" t="s">
        <v>9</v>
      </c>
      <c r="B31" s="14" t="s">
        <v>29</v>
      </c>
      <c r="C31" s="46" t="s">
        <v>11</v>
      </c>
      <c r="D31" s="16">
        <v>5450</v>
      </c>
      <c r="E31" s="28">
        <f t="shared" si="3"/>
        <v>6540</v>
      </c>
      <c r="F31" s="19">
        <f t="shared" si="4"/>
        <v>14.814592</v>
      </c>
      <c r="G31" s="22">
        <v>8.903</v>
      </c>
      <c r="H31" s="22">
        <f>G31*0.013</f>
        <v>0.115739</v>
      </c>
    </row>
    <row r="32" spans="1:8" ht="12.75">
      <c r="A32" s="13" t="s">
        <v>9</v>
      </c>
      <c r="B32" s="14" t="s">
        <v>29</v>
      </c>
      <c r="C32" s="46" t="s">
        <v>12</v>
      </c>
      <c r="D32" s="16">
        <v>5450</v>
      </c>
      <c r="E32" s="28">
        <f t="shared" si="3"/>
        <v>6540</v>
      </c>
      <c r="F32" s="19">
        <f t="shared" si="4"/>
        <v>14.480127999999999</v>
      </c>
      <c r="G32" s="22">
        <v>5.954</v>
      </c>
      <c r="H32" s="22">
        <f>G32*0.019</f>
        <v>0.11312599999999999</v>
      </c>
    </row>
    <row r="33" spans="1:8" ht="12.75">
      <c r="A33" s="13" t="s">
        <v>9</v>
      </c>
      <c r="B33" s="14" t="s">
        <v>29</v>
      </c>
      <c r="C33" s="46" t="s">
        <v>13</v>
      </c>
      <c r="D33" s="16">
        <v>5450</v>
      </c>
      <c r="E33" s="28">
        <f t="shared" si="3"/>
        <v>6540</v>
      </c>
      <c r="F33" s="19">
        <f t="shared" si="4"/>
        <v>14.288</v>
      </c>
      <c r="G33" s="22">
        <v>4.465</v>
      </c>
      <c r="H33" s="22">
        <f>G33*0.025</f>
        <v>0.111625</v>
      </c>
    </row>
    <row r="34" spans="1:12" ht="12.75">
      <c r="A34" s="13" t="s">
        <v>9</v>
      </c>
      <c r="B34" s="14" t="s">
        <v>29</v>
      </c>
      <c r="C34" s="46" t="s">
        <v>14</v>
      </c>
      <c r="D34" s="16">
        <v>5450</v>
      </c>
      <c r="E34" s="28">
        <f t="shared" si="3"/>
        <v>6540</v>
      </c>
      <c r="F34" s="19">
        <f t="shared" si="4"/>
        <v>14.480127999999999</v>
      </c>
      <c r="G34" s="22">
        <v>2.977</v>
      </c>
      <c r="H34" s="22">
        <f>G34*0.038</f>
        <v>0.11312599999999999</v>
      </c>
      <c r="I34" s="1"/>
      <c r="J34" s="2"/>
      <c r="K34" s="2"/>
      <c r="L34" s="2"/>
    </row>
    <row r="35" spans="1:12" ht="13.5" thickBot="1">
      <c r="A35" s="9" t="s">
        <v>9</v>
      </c>
      <c r="B35" s="10" t="s">
        <v>29</v>
      </c>
      <c r="C35" s="47" t="s">
        <v>15</v>
      </c>
      <c r="D35" s="17">
        <v>5850</v>
      </c>
      <c r="E35" s="29">
        <f t="shared" si="3"/>
        <v>7020</v>
      </c>
      <c r="F35" s="20">
        <f t="shared" si="4"/>
        <v>14.291200000000002</v>
      </c>
      <c r="G35" s="23">
        <v>2.233</v>
      </c>
      <c r="H35" s="23">
        <f>G35*0.05</f>
        <v>0.11165000000000001</v>
      </c>
      <c r="I35" s="1"/>
      <c r="J35" s="2"/>
      <c r="K35" s="2"/>
      <c r="L35" s="2"/>
    </row>
    <row r="36" spans="3:12" ht="13.5" thickBot="1">
      <c r="C36" s="48"/>
      <c r="D36" s="2"/>
      <c r="E36" s="2"/>
      <c r="F36" s="3"/>
      <c r="G36" s="1"/>
      <c r="H36" s="1"/>
      <c r="I36" s="1"/>
      <c r="J36" s="2"/>
      <c r="K36" s="2"/>
      <c r="L36" s="2"/>
    </row>
    <row r="37" spans="1:12" ht="12.75">
      <c r="A37" s="7" t="s">
        <v>9</v>
      </c>
      <c r="B37" s="8" t="s">
        <v>30</v>
      </c>
      <c r="C37" s="45" t="s">
        <v>10</v>
      </c>
      <c r="D37" s="56">
        <v>6925</v>
      </c>
      <c r="E37" s="56">
        <f aca="true" t="shared" si="5" ref="E37:E42">D37*1.2</f>
        <v>8310</v>
      </c>
      <c r="F37" s="18">
        <f>H37*160</f>
        <v>10.8336</v>
      </c>
      <c r="G37" s="21">
        <v>11.285</v>
      </c>
      <c r="H37" s="21">
        <f>G37*0.006</f>
        <v>0.06771</v>
      </c>
      <c r="I37" s="1"/>
      <c r="J37" s="2"/>
      <c r="K37" s="2"/>
      <c r="L37" s="2"/>
    </row>
    <row r="38" spans="1:12" ht="12.75">
      <c r="A38" s="13" t="s">
        <v>9</v>
      </c>
      <c r="B38" s="14" t="s">
        <v>31</v>
      </c>
      <c r="C38" s="46" t="s">
        <v>11</v>
      </c>
      <c r="D38" s="57">
        <v>6625</v>
      </c>
      <c r="E38" s="57">
        <f t="shared" si="5"/>
        <v>7950</v>
      </c>
      <c r="F38" s="19">
        <f>H38*160</f>
        <v>18.51824</v>
      </c>
      <c r="G38" s="22">
        <v>8.903</v>
      </c>
      <c r="H38" s="22">
        <f>G38*0.013</f>
        <v>0.115739</v>
      </c>
      <c r="I38" s="1"/>
      <c r="J38" s="2"/>
      <c r="K38" s="2"/>
      <c r="L38" s="2"/>
    </row>
    <row r="39" spans="1:12" ht="12.75">
      <c r="A39" s="13" t="s">
        <v>9</v>
      </c>
      <c r="B39" s="14" t="s">
        <v>30</v>
      </c>
      <c r="C39" s="46" t="s">
        <v>12</v>
      </c>
      <c r="D39" s="57">
        <v>6625</v>
      </c>
      <c r="E39" s="57">
        <f t="shared" si="5"/>
        <v>7950</v>
      </c>
      <c r="F39" s="19">
        <f>H39*160</f>
        <v>18.10016</v>
      </c>
      <c r="G39" s="22">
        <v>5.954</v>
      </c>
      <c r="H39" s="22">
        <f>G39*0.019</f>
        <v>0.11312599999999999</v>
      </c>
      <c r="I39" s="1"/>
      <c r="J39" s="2"/>
      <c r="K39" s="2"/>
      <c r="L39" s="2"/>
    </row>
    <row r="40" spans="1:12" ht="12.75">
      <c r="A40" s="13" t="s">
        <v>9</v>
      </c>
      <c r="B40" s="14" t="s">
        <v>30</v>
      </c>
      <c r="C40" s="46" t="s">
        <v>13</v>
      </c>
      <c r="D40" s="57">
        <v>6625</v>
      </c>
      <c r="E40" s="57">
        <f t="shared" si="5"/>
        <v>7950</v>
      </c>
      <c r="F40" s="19">
        <f>H40*160</f>
        <v>17.86</v>
      </c>
      <c r="G40" s="22">
        <v>4.465</v>
      </c>
      <c r="H40" s="22">
        <f>G40*0.025</f>
        <v>0.111625</v>
      </c>
      <c r="I40" s="1"/>
      <c r="J40" s="2"/>
      <c r="K40" s="2"/>
      <c r="L40" s="2"/>
    </row>
    <row r="41" spans="1:8" s="33" customFormat="1" ht="12.75">
      <c r="A41" s="13" t="s">
        <v>9</v>
      </c>
      <c r="B41" s="14" t="s">
        <v>30</v>
      </c>
      <c r="C41" s="46" t="s">
        <v>14</v>
      </c>
      <c r="D41" s="57">
        <v>6625</v>
      </c>
      <c r="E41" s="57">
        <f t="shared" si="5"/>
        <v>7950</v>
      </c>
      <c r="F41" s="19">
        <f>H41*160</f>
        <v>18.10016</v>
      </c>
      <c r="G41" s="22">
        <v>2.977</v>
      </c>
      <c r="H41" s="22">
        <f>G41*0.038</f>
        <v>0.11312599999999999</v>
      </c>
    </row>
    <row r="42" spans="1:12" s="55" customFormat="1" ht="13.5" thickBot="1">
      <c r="A42" s="9" t="s">
        <v>9</v>
      </c>
      <c r="B42" s="10" t="s">
        <v>31</v>
      </c>
      <c r="C42" s="47" t="s">
        <v>15</v>
      </c>
      <c r="D42" s="58">
        <v>6925</v>
      </c>
      <c r="E42" s="58">
        <f t="shared" si="5"/>
        <v>8310</v>
      </c>
      <c r="F42" s="20">
        <f>H42*128</f>
        <v>14.291200000000002</v>
      </c>
      <c r="G42" s="23">
        <v>2.233</v>
      </c>
      <c r="H42" s="23">
        <f>G42*0.05</f>
        <v>0.11165000000000001</v>
      </c>
      <c r="I42" s="53"/>
      <c r="J42" s="54"/>
      <c r="K42" s="54"/>
      <c r="L42" s="54"/>
    </row>
    <row r="43" spans="1:8" ht="12.75">
      <c r="A43" s="33"/>
      <c r="B43" s="33"/>
      <c r="C43" s="49"/>
      <c r="D43" s="34"/>
      <c r="E43" s="34"/>
      <c r="F43" s="31"/>
      <c r="G43" s="35"/>
      <c r="H43" s="35"/>
    </row>
    <row r="44" spans="2:8" ht="13.5" thickBot="1">
      <c r="B44" s="6" t="s">
        <v>19</v>
      </c>
      <c r="C44" s="48"/>
      <c r="D44" s="2"/>
      <c r="E44" s="2"/>
      <c r="F44" s="3"/>
      <c r="G44" s="1"/>
      <c r="H44" s="1"/>
    </row>
    <row r="45" spans="1:8" ht="12.75">
      <c r="A45" s="38" t="s">
        <v>9</v>
      </c>
      <c r="B45" s="39" t="s">
        <v>27</v>
      </c>
      <c r="C45" s="45" t="s">
        <v>10</v>
      </c>
      <c r="D45" s="15">
        <v>0</v>
      </c>
      <c r="E45" s="27">
        <f aca="true" t="shared" si="6" ref="E45:E50">D45*1.2</f>
        <v>0</v>
      </c>
      <c r="F45" s="18">
        <f aca="true" t="shared" si="7" ref="F45:F50">H45*64</f>
        <v>4.33344</v>
      </c>
      <c r="G45" s="21">
        <v>11.285</v>
      </c>
      <c r="H45" s="21">
        <f>G45*0.006</f>
        <v>0.06771</v>
      </c>
    </row>
    <row r="46" spans="1:8" ht="12.75">
      <c r="A46" s="40" t="s">
        <v>9</v>
      </c>
      <c r="B46" s="41" t="s">
        <v>27</v>
      </c>
      <c r="C46" s="46" t="s">
        <v>11</v>
      </c>
      <c r="D46" s="16">
        <v>5850</v>
      </c>
      <c r="E46" s="28">
        <f t="shared" si="6"/>
        <v>7020</v>
      </c>
      <c r="F46" s="19">
        <f t="shared" si="7"/>
        <v>7.407296</v>
      </c>
      <c r="G46" s="22">
        <v>8.903</v>
      </c>
      <c r="H46" s="22">
        <f>G46*0.013</f>
        <v>0.115739</v>
      </c>
    </row>
    <row r="47" spans="1:8" ht="12.75">
      <c r="A47" s="40" t="s">
        <v>9</v>
      </c>
      <c r="B47" s="41" t="s">
        <v>27</v>
      </c>
      <c r="C47" s="46" t="s">
        <v>12</v>
      </c>
      <c r="D47" s="16">
        <v>5850</v>
      </c>
      <c r="E47" s="28">
        <f t="shared" si="6"/>
        <v>7020</v>
      </c>
      <c r="F47" s="19">
        <f t="shared" si="7"/>
        <v>7.240063999999999</v>
      </c>
      <c r="G47" s="22">
        <v>5.954</v>
      </c>
      <c r="H47" s="22">
        <f>G47*0.019</f>
        <v>0.11312599999999999</v>
      </c>
    </row>
    <row r="48" spans="1:8" ht="12.75">
      <c r="A48" s="40" t="s">
        <v>9</v>
      </c>
      <c r="B48" s="41" t="s">
        <v>27</v>
      </c>
      <c r="C48" s="46" t="s">
        <v>13</v>
      </c>
      <c r="D48" s="16">
        <v>4850</v>
      </c>
      <c r="E48" s="28">
        <f t="shared" si="6"/>
        <v>5820</v>
      </c>
      <c r="F48" s="19">
        <f t="shared" si="7"/>
        <v>7.144</v>
      </c>
      <c r="G48" s="22">
        <v>4.465</v>
      </c>
      <c r="H48" s="22">
        <f>G48*0.025</f>
        <v>0.111625</v>
      </c>
    </row>
    <row r="49" spans="1:8" ht="12.75">
      <c r="A49" s="40" t="s">
        <v>9</v>
      </c>
      <c r="B49" s="41" t="s">
        <v>27</v>
      </c>
      <c r="C49" s="46" t="s">
        <v>14</v>
      </c>
      <c r="D49" s="16">
        <v>4850</v>
      </c>
      <c r="E49" s="28">
        <f t="shared" si="6"/>
        <v>5820</v>
      </c>
      <c r="F49" s="19">
        <f t="shared" si="7"/>
        <v>7.240063999999999</v>
      </c>
      <c r="G49" s="22">
        <v>2.977</v>
      </c>
      <c r="H49" s="22">
        <f>G49*0.038</f>
        <v>0.11312599999999999</v>
      </c>
    </row>
    <row r="50" spans="1:8" ht="13.5" thickBot="1">
      <c r="A50" s="42" t="s">
        <v>9</v>
      </c>
      <c r="B50" s="43" t="s">
        <v>27</v>
      </c>
      <c r="C50" s="47" t="s">
        <v>15</v>
      </c>
      <c r="D50" s="17">
        <v>5150</v>
      </c>
      <c r="E50" s="29">
        <f t="shared" si="6"/>
        <v>6180</v>
      </c>
      <c r="F50" s="20">
        <f t="shared" si="7"/>
        <v>7.145600000000001</v>
      </c>
      <c r="G50" s="23">
        <v>2.233</v>
      </c>
      <c r="H50" s="23">
        <f>G50*0.05</f>
        <v>0.11165000000000001</v>
      </c>
    </row>
    <row r="51" spans="1:8" ht="13.5" thickBot="1">
      <c r="A51" s="44"/>
      <c r="B51" s="44"/>
      <c r="C51" s="48"/>
      <c r="D51" s="2"/>
      <c r="E51" s="2"/>
      <c r="F51" s="3"/>
      <c r="G51" s="1"/>
      <c r="H51" s="1"/>
    </row>
    <row r="52" spans="1:8" ht="12.75">
      <c r="A52" s="38" t="s">
        <v>9</v>
      </c>
      <c r="B52" s="39" t="s">
        <v>28</v>
      </c>
      <c r="C52" s="45" t="s">
        <v>10</v>
      </c>
      <c r="D52" s="15">
        <v>7150</v>
      </c>
      <c r="E52" s="27">
        <f aca="true" t="shared" si="8" ref="E52:E57">D52*1.2</f>
        <v>8580</v>
      </c>
      <c r="F52" s="18">
        <f aca="true" t="shared" si="9" ref="F52:F57">H52*96</f>
        <v>6.500160000000001</v>
      </c>
      <c r="G52" s="21">
        <v>11.285</v>
      </c>
      <c r="H52" s="21">
        <f>G52*0.006</f>
        <v>0.06771</v>
      </c>
    </row>
    <row r="53" spans="1:8" ht="12.75">
      <c r="A53" s="40" t="s">
        <v>9</v>
      </c>
      <c r="B53" s="41" t="s">
        <v>28</v>
      </c>
      <c r="C53" s="46" t="s">
        <v>11</v>
      </c>
      <c r="D53" s="16">
        <v>6600</v>
      </c>
      <c r="E53" s="28">
        <f t="shared" si="8"/>
        <v>7920</v>
      </c>
      <c r="F53" s="19">
        <f t="shared" si="9"/>
        <v>11.110944</v>
      </c>
      <c r="G53" s="22">
        <v>8.903</v>
      </c>
      <c r="H53" s="22">
        <f>G53*0.013</f>
        <v>0.115739</v>
      </c>
    </row>
    <row r="54" spans="1:8" ht="12.75">
      <c r="A54" s="40" t="s">
        <v>9</v>
      </c>
      <c r="B54" s="41" t="s">
        <v>28</v>
      </c>
      <c r="C54" s="46" t="s">
        <v>12</v>
      </c>
      <c r="D54" s="16">
        <v>6600</v>
      </c>
      <c r="E54" s="28">
        <f t="shared" si="8"/>
        <v>7920</v>
      </c>
      <c r="F54" s="19">
        <f t="shared" si="9"/>
        <v>10.860095999999999</v>
      </c>
      <c r="G54" s="22">
        <v>5.954</v>
      </c>
      <c r="H54" s="22">
        <f>G54*0.019</f>
        <v>0.11312599999999999</v>
      </c>
    </row>
    <row r="55" spans="1:8" ht="12.75">
      <c r="A55" s="40" t="s">
        <v>9</v>
      </c>
      <c r="B55" s="41" t="s">
        <v>28</v>
      </c>
      <c r="C55" s="46" t="s">
        <v>13</v>
      </c>
      <c r="D55" s="16">
        <v>6600</v>
      </c>
      <c r="E55" s="28">
        <f t="shared" si="8"/>
        <v>7920</v>
      </c>
      <c r="F55" s="19">
        <f t="shared" si="9"/>
        <v>10.716000000000001</v>
      </c>
      <c r="G55" s="22">
        <v>4.465</v>
      </c>
      <c r="H55" s="22">
        <f>G55*0.025</f>
        <v>0.111625</v>
      </c>
    </row>
    <row r="56" spans="1:8" ht="12.75">
      <c r="A56" s="40" t="s">
        <v>9</v>
      </c>
      <c r="B56" s="41" t="s">
        <v>28</v>
      </c>
      <c r="C56" s="46" t="s">
        <v>14</v>
      </c>
      <c r="D56" s="16">
        <v>6600</v>
      </c>
      <c r="E56" s="28">
        <f t="shared" si="8"/>
        <v>7920</v>
      </c>
      <c r="F56" s="19">
        <f t="shared" si="9"/>
        <v>10.860095999999999</v>
      </c>
      <c r="G56" s="22">
        <v>2.977</v>
      </c>
      <c r="H56" s="22">
        <f>G56*0.038</f>
        <v>0.11312599999999999</v>
      </c>
    </row>
    <row r="57" spans="1:8" ht="13.5" thickBot="1">
      <c r="A57" s="42" t="s">
        <v>9</v>
      </c>
      <c r="B57" s="43" t="s">
        <v>28</v>
      </c>
      <c r="C57" s="47" t="s">
        <v>15</v>
      </c>
      <c r="D57" s="17">
        <v>7150</v>
      </c>
      <c r="E57" s="29">
        <f t="shared" si="8"/>
        <v>8580</v>
      </c>
      <c r="F57" s="20">
        <f t="shared" si="9"/>
        <v>10.7184</v>
      </c>
      <c r="G57" s="23">
        <v>2.233</v>
      </c>
      <c r="H57" s="23">
        <f>G57*0.05</f>
        <v>0.11165000000000001</v>
      </c>
    </row>
    <row r="58" spans="1:8" ht="13.5" thickBot="1">
      <c r="A58" s="44"/>
      <c r="B58" s="44"/>
      <c r="C58" s="48"/>
      <c r="D58" s="2"/>
      <c r="E58" s="2"/>
      <c r="F58" s="3"/>
      <c r="G58" s="1"/>
      <c r="H58" s="1"/>
    </row>
    <row r="59" spans="1:8" ht="12.75">
      <c r="A59" s="38" t="s">
        <v>9</v>
      </c>
      <c r="B59" s="39" t="s">
        <v>29</v>
      </c>
      <c r="C59" s="50" t="s">
        <v>10</v>
      </c>
      <c r="D59" s="15">
        <v>9000</v>
      </c>
      <c r="E59" s="27">
        <f aca="true" t="shared" si="10" ref="E59:E64">D59*1.2</f>
        <v>10800</v>
      </c>
      <c r="F59" s="30">
        <f aca="true" t="shared" si="11" ref="F59:F64">H59*128</f>
        <v>8.66688</v>
      </c>
      <c r="G59" s="24">
        <v>11.285</v>
      </c>
      <c r="H59" s="21">
        <f>G59*0.006</f>
        <v>0.06771</v>
      </c>
    </row>
    <row r="60" spans="1:8" ht="12.75">
      <c r="A60" s="40" t="s">
        <v>9</v>
      </c>
      <c r="B60" s="41" t="s">
        <v>29</v>
      </c>
      <c r="C60" s="51" t="s">
        <v>11</v>
      </c>
      <c r="D60" s="16">
        <v>8250</v>
      </c>
      <c r="E60" s="28">
        <f t="shared" si="10"/>
        <v>9900</v>
      </c>
      <c r="F60" s="31">
        <f t="shared" si="11"/>
        <v>14.814592</v>
      </c>
      <c r="G60" s="25">
        <v>8.903</v>
      </c>
      <c r="H60" s="22">
        <f>G60*0.013</f>
        <v>0.115739</v>
      </c>
    </row>
    <row r="61" spans="1:8" ht="12.75">
      <c r="A61" s="40" t="s">
        <v>9</v>
      </c>
      <c r="B61" s="41" t="s">
        <v>29</v>
      </c>
      <c r="C61" s="51" t="s">
        <v>12</v>
      </c>
      <c r="D61" s="16">
        <v>8250</v>
      </c>
      <c r="E61" s="28">
        <f t="shared" si="10"/>
        <v>9900</v>
      </c>
      <c r="F61" s="31">
        <f t="shared" si="11"/>
        <v>14.480127999999999</v>
      </c>
      <c r="G61" s="25">
        <v>5.954</v>
      </c>
      <c r="H61" s="22">
        <f>G61*0.019</f>
        <v>0.11312599999999999</v>
      </c>
    </row>
    <row r="62" spans="1:8" ht="12.75">
      <c r="A62" s="40" t="s">
        <v>9</v>
      </c>
      <c r="B62" s="41" t="s">
        <v>29</v>
      </c>
      <c r="C62" s="51" t="s">
        <v>13</v>
      </c>
      <c r="D62" s="16">
        <v>8250</v>
      </c>
      <c r="E62" s="28">
        <f t="shared" si="10"/>
        <v>9900</v>
      </c>
      <c r="F62" s="31">
        <f t="shared" si="11"/>
        <v>14.288</v>
      </c>
      <c r="G62" s="25">
        <v>4.465</v>
      </c>
      <c r="H62" s="22">
        <f>G62*0.025</f>
        <v>0.111625</v>
      </c>
    </row>
    <row r="63" spans="1:8" ht="12.75">
      <c r="A63" s="40" t="s">
        <v>9</v>
      </c>
      <c r="B63" s="41" t="s">
        <v>29</v>
      </c>
      <c r="C63" s="51" t="s">
        <v>14</v>
      </c>
      <c r="D63" s="16">
        <v>8250</v>
      </c>
      <c r="E63" s="28">
        <f t="shared" si="10"/>
        <v>9900</v>
      </c>
      <c r="F63" s="31">
        <f t="shared" si="11"/>
        <v>14.480127999999999</v>
      </c>
      <c r="G63" s="25">
        <v>2.977</v>
      </c>
      <c r="H63" s="22">
        <f>G63*0.038</f>
        <v>0.11312599999999999</v>
      </c>
    </row>
    <row r="64" spans="1:8" ht="13.5" thickBot="1">
      <c r="A64" s="42" t="s">
        <v>9</v>
      </c>
      <c r="B64" s="43" t="s">
        <v>29</v>
      </c>
      <c r="C64" s="52" t="s">
        <v>15</v>
      </c>
      <c r="D64" s="17">
        <v>9000</v>
      </c>
      <c r="E64" s="29">
        <f t="shared" si="10"/>
        <v>10800</v>
      </c>
      <c r="F64" s="32">
        <f t="shared" si="11"/>
        <v>14.291200000000002</v>
      </c>
      <c r="G64" s="26">
        <v>2.233</v>
      </c>
      <c r="H64" s="23">
        <f>G64*0.05</f>
        <v>0.11165000000000001</v>
      </c>
    </row>
    <row r="65" spans="1:8" ht="13.5" thickBot="1">
      <c r="A65" s="44"/>
      <c r="B65" s="44"/>
      <c r="C65" s="48"/>
      <c r="D65" s="2"/>
      <c r="E65" s="2"/>
      <c r="F65" s="3"/>
      <c r="G65" s="1"/>
      <c r="H65" s="1"/>
    </row>
    <row r="66" spans="1:8" ht="12.75">
      <c r="A66" s="38" t="s">
        <v>9</v>
      </c>
      <c r="B66" s="39" t="s">
        <v>30</v>
      </c>
      <c r="C66" s="45" t="s">
        <v>10</v>
      </c>
      <c r="D66" s="56">
        <v>10700</v>
      </c>
      <c r="E66" s="56">
        <f aca="true" t="shared" si="12" ref="E66:E71">D66*1.2</f>
        <v>12840</v>
      </c>
      <c r="F66" s="18">
        <f>H66*160</f>
        <v>10.8336</v>
      </c>
      <c r="G66" s="21">
        <v>11.285</v>
      </c>
      <c r="H66" s="21">
        <f>G66*0.006</f>
        <v>0.06771</v>
      </c>
    </row>
    <row r="67" spans="1:8" ht="12.75">
      <c r="A67" s="40" t="s">
        <v>9</v>
      </c>
      <c r="B67" s="41" t="s">
        <v>31</v>
      </c>
      <c r="C67" s="46" t="s">
        <v>11</v>
      </c>
      <c r="D67" s="57">
        <v>10000</v>
      </c>
      <c r="E67" s="57">
        <f t="shared" si="12"/>
        <v>12000</v>
      </c>
      <c r="F67" s="19">
        <f>H67*160</f>
        <v>18.51824</v>
      </c>
      <c r="G67" s="22">
        <v>8.903</v>
      </c>
      <c r="H67" s="22">
        <f>G67*0.013</f>
        <v>0.115739</v>
      </c>
    </row>
    <row r="68" spans="1:8" ht="12.75">
      <c r="A68" s="40" t="s">
        <v>9</v>
      </c>
      <c r="B68" s="41" t="s">
        <v>30</v>
      </c>
      <c r="C68" s="46" t="s">
        <v>12</v>
      </c>
      <c r="D68" s="57">
        <v>10000</v>
      </c>
      <c r="E68" s="57">
        <f t="shared" si="12"/>
        <v>12000</v>
      </c>
      <c r="F68" s="19">
        <f>H68*160</f>
        <v>18.10016</v>
      </c>
      <c r="G68" s="22">
        <v>5.954</v>
      </c>
      <c r="H68" s="22">
        <f>G68*0.019</f>
        <v>0.11312599999999999</v>
      </c>
    </row>
    <row r="69" spans="1:8" ht="12.75">
      <c r="A69" s="40" t="s">
        <v>9</v>
      </c>
      <c r="B69" s="41" t="s">
        <v>30</v>
      </c>
      <c r="C69" s="46" t="s">
        <v>13</v>
      </c>
      <c r="D69" s="57">
        <v>10000</v>
      </c>
      <c r="E69" s="57">
        <f t="shared" si="12"/>
        <v>12000</v>
      </c>
      <c r="F69" s="19">
        <f>H69*160</f>
        <v>17.86</v>
      </c>
      <c r="G69" s="22">
        <v>4.465</v>
      </c>
      <c r="H69" s="22">
        <f>G69*0.025</f>
        <v>0.111625</v>
      </c>
    </row>
    <row r="70" spans="1:8" ht="12.75">
      <c r="A70" s="40" t="s">
        <v>9</v>
      </c>
      <c r="B70" s="41" t="s">
        <v>30</v>
      </c>
      <c r="C70" s="46" t="s">
        <v>14</v>
      </c>
      <c r="D70" s="57">
        <v>10000</v>
      </c>
      <c r="E70" s="57">
        <f t="shared" si="12"/>
        <v>12000</v>
      </c>
      <c r="F70" s="19">
        <f>H70*160</f>
        <v>18.10016</v>
      </c>
      <c r="G70" s="22">
        <v>2.977</v>
      </c>
      <c r="H70" s="22">
        <f>G70*0.038</f>
        <v>0.11312599999999999</v>
      </c>
    </row>
    <row r="71" spans="1:8" ht="13.5" thickBot="1">
      <c r="A71" s="42" t="s">
        <v>9</v>
      </c>
      <c r="B71" s="43" t="s">
        <v>31</v>
      </c>
      <c r="C71" s="47" t="s">
        <v>15</v>
      </c>
      <c r="D71" s="58">
        <v>10700</v>
      </c>
      <c r="E71" s="58">
        <f t="shared" si="12"/>
        <v>12840</v>
      </c>
      <c r="F71" s="20">
        <f>H71*128</f>
        <v>14.291200000000002</v>
      </c>
      <c r="G71" s="23">
        <v>2.233</v>
      </c>
      <c r="H71" s="23">
        <f>G71*0.05</f>
        <v>0.11165000000000001</v>
      </c>
    </row>
    <row r="72" spans="1:11" ht="12.75">
      <c r="A72" s="33"/>
      <c r="B72" s="33"/>
      <c r="C72" s="49"/>
      <c r="D72" s="34"/>
      <c r="E72" s="34"/>
      <c r="F72" s="31"/>
      <c r="G72" s="35"/>
      <c r="H72" s="35"/>
      <c r="I72" s="2"/>
      <c r="J72" s="2"/>
      <c r="K72" s="2"/>
    </row>
  </sheetData>
  <sheetProtection/>
  <hyperlinks>
    <hyperlink ref="D3" r:id="rId1" display="www.keemp.ru"/>
    <hyperlink ref="D4" r:id="rId2" display="info@keemp.ru"/>
  </hyperlinks>
  <printOptions/>
  <pageMargins left="0.44" right="0.31" top="0.28" bottom="0.49" header="0.27" footer="0.5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МДМ Инжиниринг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вин-10 про</cp:lastModifiedBy>
  <cp:lastPrinted>2020-01-13T05:47:02Z</cp:lastPrinted>
  <dcterms:created xsi:type="dcterms:W3CDTF">2011-03-25T10:39:42Z</dcterms:created>
  <dcterms:modified xsi:type="dcterms:W3CDTF">2024-01-07T14:56:05Z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